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ccasmith\Downloads\"/>
    </mc:Choice>
  </mc:AlternateContent>
  <xr:revisionPtr revIDLastSave="0" documentId="8_{4F1093C8-56B6-46ED-B061-0CB941D2C854}" xr6:coauthVersionLast="47" xr6:coauthVersionMax="47" xr10:uidLastSave="{00000000-0000-0000-0000-000000000000}"/>
  <bookViews>
    <workbookView xWindow="33720" yWindow="-120" windowWidth="29040" windowHeight="15720" xr2:uid="{769BB17B-97E5-4C8F-B636-ADBF10CD73A4}"/>
  </bookViews>
  <sheets>
    <sheet name="NetLease True Up Tie Out" sheetId="1" r:id="rId1"/>
  </sheets>
  <calcPr calcId="0"/>
</workbook>
</file>

<file path=xl/calcChain.xml><?xml version="1.0" encoding="utf-8"?>
<calcChain xmlns="http://schemas.openxmlformats.org/spreadsheetml/2006/main">
  <c r="L18" i="1" l="1"/>
  <c r="K18" i="1"/>
  <c r="J18" i="1"/>
  <c r="H18" i="1"/>
  <c r="G18" i="1"/>
  <c r="F18" i="1"/>
  <c r="E18" i="1"/>
  <c r="J8" i="1"/>
  <c r="F30" i="1"/>
  <c r="I18" i="1"/>
  <c r="BD8" i="1"/>
  <c r="BC8" i="1"/>
  <c r="BB8" i="1"/>
  <c r="BA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I8" i="1"/>
  <c r="H8" i="1"/>
  <c r="G8" i="1"/>
  <c r="F8" i="1"/>
  <c r="E8" i="1"/>
  <c r="D8" i="1"/>
  <c r="C8" i="1"/>
  <c r="B8" i="1"/>
  <c r="A8" i="1"/>
  <c r="AZ8" i="1"/>
</calcChain>
</file>

<file path=xl/sharedStrings.xml><?xml version="1.0" encoding="utf-8"?>
<sst xmlns="http://schemas.openxmlformats.org/spreadsheetml/2006/main" count="108" uniqueCount="83">
  <si>
    <t>Lease</t>
  </si>
  <si>
    <t>Period Number</t>
  </si>
  <si>
    <t>Period Start Date</t>
  </si>
  <si>
    <t>Period End Date</t>
  </si>
  <si>
    <t>Lease Payment</t>
  </si>
  <si>
    <t>Lease Expense</t>
  </si>
  <si>
    <t>Interest Accretion</t>
  </si>
  <si>
    <t>Allocated to Principal</t>
  </si>
  <si>
    <t>Lease Liability Balance</t>
  </si>
  <si>
    <t>Asset Adjustment</t>
  </si>
  <si>
    <t>Right of Use Asset Gross Balance</t>
  </si>
  <si>
    <t>Right of Use Asset Accum. Balance</t>
  </si>
  <si>
    <t>Right of Use Asset Net Balance</t>
  </si>
  <si>
    <t>Non-Lease Payment 1</t>
  </si>
  <si>
    <t>Non-Lease Payment 2</t>
  </si>
  <si>
    <t>Non-Lease Payment 3</t>
  </si>
  <si>
    <t>action</t>
  </si>
  <si>
    <t>remaining_periods</t>
  </si>
  <si>
    <t>transaction_type</t>
  </si>
  <si>
    <t>net_balance</t>
  </si>
  <si>
    <t>lease_prepaid_pmt</t>
  </si>
  <si>
    <t>initial_direct_costs</t>
  </si>
  <si>
    <t>lease_incentives</t>
  </si>
  <si>
    <t>deferred_rent_balance</t>
  </si>
  <si>
    <t>remaining_payment</t>
  </si>
  <si>
    <t>fin_asset_adjustment</t>
  </si>
  <si>
    <t>fin_gross_asset_adj</t>
  </si>
  <si>
    <t>fin_asset_balance</t>
  </si>
  <si>
    <t>fin_asset_gross_bal</t>
  </si>
  <si>
    <t>fin_asset_accum_bal</t>
  </si>
  <si>
    <t>fin_liability_balance</t>
  </si>
  <si>
    <t>fin_net_balance</t>
  </si>
  <si>
    <t>asset_balance</t>
  </si>
  <si>
    <t>asset_gross_balance</t>
  </si>
  <si>
    <t>asset_accum_balance</t>
  </si>
  <si>
    <t>liability_balance</t>
  </si>
  <si>
    <t>op_gross_asset_adj</t>
  </si>
  <si>
    <t>op_net_balance</t>
  </si>
  <si>
    <t>key</t>
  </si>
  <si>
    <t>classification</t>
  </si>
  <si>
    <t>amortization_type</t>
  </si>
  <si>
    <t>payment_reclass</t>
  </si>
  <si>
    <t>monthly_payment</t>
  </si>
  <si>
    <t>remaining_monthly_equivalent_payment</t>
  </si>
  <si>
    <t>days_in_period</t>
  </si>
  <si>
    <t>st_lease_expense</t>
  </si>
  <si>
    <t>alloc_deferred_rent</t>
  </si>
  <si>
    <t>interest</t>
  </si>
  <si>
    <t>interest_paid</t>
  </si>
  <si>
    <t>principal</t>
  </si>
  <si>
    <t>amortization_amount</t>
  </si>
  <si>
    <t>interest_payable_amt</t>
  </si>
  <si>
    <t>expense_calc_audit</t>
  </si>
  <si>
    <t>st_reclass_amt</t>
  </si>
  <si>
    <t>uplift_percentage</t>
  </si>
  <si>
    <t>month_uplift_percent</t>
  </si>
  <si>
    <t>c</t>
  </si>
  <si>
    <t>(133500 + 0) * (1 / 24) = 5562.5</t>
  </si>
  <si>
    <t>7 months</t>
  </si>
  <si>
    <t>500 extra payment</t>
  </si>
  <si>
    <t>1850 Right of Use Asset</t>
  </si>
  <si>
    <t>REV - LA0187 - True Up Entry</t>
  </si>
  <si>
    <t>1855 Right of Use Asset : Right of Use Asset - Accumulated Amortization</t>
  </si>
  <si>
    <t>2450 Lease Payable Clearing</t>
  </si>
  <si>
    <t>2700 Lease Liability Long Term</t>
  </si>
  <si>
    <t>6001 Lease Expense (Operating)</t>
  </si>
  <si>
    <t>LA0187 - True Up Entry</t>
  </si>
  <si>
    <t>Period #</t>
  </si>
  <si>
    <t>Start Date</t>
  </si>
  <si>
    <t>End Date</t>
  </si>
  <si>
    <t>ROU Asset Adjustment</t>
  </si>
  <si>
    <t>ROU Asset Balance</t>
  </si>
  <si>
    <t>Net Balance</t>
  </si>
  <si>
    <t>Journal Entry</t>
  </si>
  <si>
    <t>Bill</t>
  </si>
  <si>
    <t>NetLease Initial Balance #120</t>
  </si>
  <si>
    <t>NetLease Amortization #1021</t>
  </si>
  <si>
    <t>NetLease Amortization #1022</t>
  </si>
  <si>
    <t>NetLease Amortization #1023</t>
  </si>
  <si>
    <t>ORIGINAL</t>
  </si>
  <si>
    <t>NEW</t>
  </si>
  <si>
    <t>JOURNAL POSTED IN NETSUITE</t>
  </si>
  <si>
    <t>3500 additional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</si>
</sst>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14" fontId="0" fillId="0" borderId="0" xfId="0" applyNumberFormat="1"/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0" fillId="33" borderId="0" xfId="0" applyFill="1"/>
    <xf numFmtId="0" fontId="0" fillId="33" borderId="0" xfId="0" applyFill="1" applyAlignment="1">
      <alignment horizontal="right"/>
    </xf>
    <xf numFmtId="0" fontId="16" fillId="0" borderId="0" xfId="0" applyFont="1"/>
    <xf numFmtId="4" fontId="0" fillId="34" borderId="0" xfId="0" applyNumberFormat="1" applyFill="1"/>
    <xf numFmtId="4" fontId="0" fillId="35" borderId="0" xfId="0" applyNumberFormat="1" applyFill="1"/>
    <xf numFmtId="4" fontId="0" fillId="36" borderId="0" xfId="0" applyNumberFormat="1" applyFill="1"/>
    <xf numFmtId="4" fontId="0" fillId="37" borderId="0" xfId="0" applyNumberFormat="1" applyFill="1"/>
    <xf numFmtId="4" fontId="0" fillId="38" borderId="0" xfId="0" applyNumberFormat="1" applyFill="1"/>
    <xf numFmtId="4" fontId="0" fillId="39" borderId="0" xfId="0" applyNumberFormat="1" applyFill="1"/>
    <xf numFmtId="4" fontId="0" fillId="40" borderId="0" xfId="0" applyNumberFormat="1" applyFill="1"/>
    <xf numFmtId="0" fontId="0" fillId="40" borderId="0" xfId="0" applyFill="1"/>
    <xf numFmtId="4" fontId="0" fillId="41" borderId="0" xfId="0" applyNumberFormat="1" applyFill="1"/>
    <xf numFmtId="0" fontId="0" fillId="41" borderId="0" xfId="0" applyFill="1"/>
    <xf numFmtId="4" fontId="0" fillId="42" borderId="0" xfId="0" applyNumberFormat="1" applyFill="1"/>
    <xf numFmtId="0" fontId="0" fillId="42" borderId="0" xfId="0" applyFill="1"/>
    <xf numFmtId="4" fontId="0" fillId="43" borderId="0" xfId="0" applyNumberFormat="1" applyFill="1"/>
    <xf numFmtId="0" fontId="0" fillId="43" borderId="0" xfId="0" applyFill="1"/>
    <xf numFmtId="4" fontId="0" fillId="44" borderId="0" xfId="0" applyNumberFormat="1" applyFill="1"/>
    <xf numFmtId="0" fontId="0" fillId="44" borderId="0" xfId="0" applyFill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8E22-221F-433D-882D-0F4F36E17BD1}">
  <dimension ref="A1:BD34"/>
  <sheetViews>
    <sheetView tabSelected="1" workbookViewId="0">
      <selection activeCell="K27" sqref="K27"/>
    </sheetView>
  </sheetViews>
  <sheetFormatPr defaultRowHeight="14.5" x14ac:dyDescent="0.35"/>
  <cols>
    <col min="1" max="1" width="5.6328125" bestFit="1" customWidth="1"/>
    <col min="2" max="2" width="12.90625" bestFit="1" customWidth="1"/>
    <col min="3" max="3" width="21.1796875" customWidth="1"/>
    <col min="4" max="4" width="18.81640625" customWidth="1"/>
    <col min="5" max="5" width="19.81640625" customWidth="1"/>
    <col min="6" max="6" width="12.7265625" bestFit="1" customWidth="1"/>
    <col min="7" max="7" width="15.36328125" bestFit="1" customWidth="1"/>
    <col min="8" max="8" width="18.08984375" bestFit="1" customWidth="1"/>
    <col min="9" max="9" width="19.26953125" bestFit="1" customWidth="1"/>
    <col min="10" max="10" width="15.08984375" bestFit="1" customWidth="1"/>
    <col min="11" max="11" width="27.6328125" bestFit="1" customWidth="1"/>
    <col min="12" max="12" width="29.08984375" bestFit="1" customWidth="1"/>
    <col min="13" max="13" width="25.81640625" bestFit="1" customWidth="1"/>
    <col min="14" max="16" width="18.54296875" bestFit="1" customWidth="1"/>
    <col min="17" max="17" width="5.90625" bestFit="1" customWidth="1"/>
    <col min="18" max="18" width="15.7265625" bestFit="1" customWidth="1"/>
    <col min="19" max="19" width="14.453125" bestFit="1" customWidth="1"/>
    <col min="20" max="20" width="10.7265625" bestFit="1" customWidth="1"/>
    <col min="21" max="22" width="16.1796875" bestFit="1" customWidth="1"/>
    <col min="23" max="23" width="14.36328125" bestFit="1" customWidth="1"/>
    <col min="24" max="24" width="19.1796875" bestFit="1" customWidth="1"/>
    <col min="25" max="25" width="16.7265625" bestFit="1" customWidth="1"/>
    <col min="26" max="26" width="18.26953125" bestFit="1" customWidth="1"/>
    <col min="27" max="27" width="16.6328125" bestFit="1" customWidth="1"/>
    <col min="28" max="28" width="15.453125" bestFit="1" customWidth="1"/>
    <col min="29" max="29" width="16.6328125" bestFit="1" customWidth="1"/>
    <col min="30" max="30" width="17.90625" bestFit="1" customWidth="1"/>
    <col min="31" max="31" width="16.7265625" bestFit="1" customWidth="1"/>
    <col min="32" max="32" width="13.6328125" bestFit="1" customWidth="1"/>
    <col min="33" max="33" width="12.54296875" bestFit="1" customWidth="1"/>
    <col min="34" max="34" width="17.90625" bestFit="1" customWidth="1"/>
    <col min="35" max="35" width="19.08984375" bestFit="1" customWidth="1"/>
    <col min="36" max="36" width="13.90625" bestFit="1" customWidth="1"/>
    <col min="37" max="37" width="16.6328125" bestFit="1" customWidth="1"/>
    <col min="38" max="38" width="13.6328125" bestFit="1" customWidth="1"/>
    <col min="39" max="39" width="5.453125" bestFit="1" customWidth="1"/>
    <col min="40" max="40" width="11.6328125" bestFit="1" customWidth="1"/>
    <col min="41" max="41" width="15.36328125" bestFit="1" customWidth="1"/>
    <col min="42" max="42" width="14.6328125" bestFit="1" customWidth="1"/>
    <col min="43" max="43" width="15.1796875" bestFit="1" customWidth="1"/>
    <col min="44" max="44" width="33.6328125" bestFit="1" customWidth="1"/>
    <col min="45" max="45" width="12.7265625" bestFit="1" customWidth="1"/>
    <col min="46" max="46" width="15.1796875" bestFit="1" customWidth="1"/>
    <col min="47" max="47" width="16.54296875" bestFit="1" customWidth="1"/>
    <col min="48" max="48" width="7.08984375" bestFit="1" customWidth="1"/>
    <col min="49" max="49" width="11.36328125" bestFit="1" customWidth="1"/>
    <col min="50" max="50" width="7.81640625" bestFit="1" customWidth="1"/>
    <col min="51" max="51" width="18.1796875" bestFit="1" customWidth="1"/>
    <col min="52" max="52" width="18.36328125" bestFit="1" customWidth="1"/>
    <col min="53" max="53" width="25.81640625" bestFit="1" customWidth="1"/>
    <col min="54" max="54" width="13.1796875" bestFit="1" customWidth="1"/>
    <col min="55" max="55" width="15" bestFit="1" customWidth="1"/>
    <col min="56" max="56" width="18.1796875" bestFit="1" customWidth="1"/>
  </cols>
  <sheetData>
    <row r="1" spans="1:56" x14ac:dyDescent="0.35">
      <c r="A1" s="7" t="s">
        <v>80</v>
      </c>
    </row>
    <row r="2" spans="1:56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</row>
    <row r="3" spans="1:56" x14ac:dyDescent="0.35">
      <c r="A3">
        <v>187</v>
      </c>
      <c r="B3">
        <v>0</v>
      </c>
      <c r="C3" s="1">
        <v>45778</v>
      </c>
      <c r="D3" s="1">
        <v>45808</v>
      </c>
      <c r="I3">
        <v>127217.79</v>
      </c>
      <c r="J3">
        <v>127217.79</v>
      </c>
      <c r="K3">
        <v>127217.79</v>
      </c>
      <c r="L3">
        <v>0</v>
      </c>
      <c r="M3" s="15">
        <v>127217.79</v>
      </c>
      <c r="Q3" t="s">
        <v>56</v>
      </c>
      <c r="R3">
        <v>24</v>
      </c>
      <c r="S3">
        <v>3</v>
      </c>
      <c r="T3">
        <v>0</v>
      </c>
      <c r="U3">
        <v>0</v>
      </c>
      <c r="V3">
        <v>0</v>
      </c>
      <c r="W3">
        <v>0</v>
      </c>
      <c r="X3">
        <v>0</v>
      </c>
      <c r="Y3">
        <v>133500</v>
      </c>
      <c r="Z3">
        <v>127217.79</v>
      </c>
      <c r="AA3">
        <v>127217.79</v>
      </c>
      <c r="AB3">
        <v>127217.79</v>
      </c>
      <c r="AC3">
        <v>127217.79</v>
      </c>
      <c r="AD3">
        <v>0</v>
      </c>
      <c r="AE3">
        <v>127217.79</v>
      </c>
      <c r="AF3">
        <v>0</v>
      </c>
      <c r="AG3">
        <v>127217.79</v>
      </c>
      <c r="AH3">
        <v>127217.79</v>
      </c>
      <c r="AI3">
        <v>0</v>
      </c>
      <c r="AJ3">
        <v>127217.79</v>
      </c>
      <c r="AK3">
        <v>127217.79</v>
      </c>
      <c r="AL3">
        <v>0</v>
      </c>
      <c r="AM3">
        <v>-1843</v>
      </c>
      <c r="AN3">
        <v>1</v>
      </c>
    </row>
    <row r="4" spans="1:56" x14ac:dyDescent="0.35">
      <c r="A4">
        <v>187</v>
      </c>
      <c r="B4">
        <v>1</v>
      </c>
      <c r="C4" s="1">
        <v>45778</v>
      </c>
      <c r="D4" s="1">
        <v>45808</v>
      </c>
      <c r="E4" s="23">
        <v>5000</v>
      </c>
      <c r="F4" s="19">
        <v>5562.5</v>
      </c>
      <c r="G4">
        <v>509.24</v>
      </c>
      <c r="H4">
        <v>4490.76</v>
      </c>
      <c r="I4">
        <v>122727.03</v>
      </c>
      <c r="J4" s="21">
        <v>-5053.26</v>
      </c>
      <c r="K4">
        <v>127217.79</v>
      </c>
      <c r="L4">
        <v>5053.26</v>
      </c>
      <c r="M4">
        <v>122164.53</v>
      </c>
      <c r="N4">
        <v>0</v>
      </c>
      <c r="O4">
        <v>0</v>
      </c>
      <c r="P4">
        <v>0</v>
      </c>
      <c r="Q4" t="s">
        <v>56</v>
      </c>
      <c r="R4">
        <v>23</v>
      </c>
      <c r="S4">
        <v>1</v>
      </c>
      <c r="T4">
        <v>-562.5</v>
      </c>
      <c r="X4">
        <v>-562.5</v>
      </c>
      <c r="Y4">
        <v>128500</v>
      </c>
      <c r="Z4">
        <v>-5300.74</v>
      </c>
      <c r="AB4">
        <v>121917.05</v>
      </c>
      <c r="AC4">
        <v>127217.79</v>
      </c>
      <c r="AD4">
        <v>5300.74</v>
      </c>
      <c r="AE4">
        <v>122727.03</v>
      </c>
      <c r="AF4">
        <v>-809.98</v>
      </c>
      <c r="AG4">
        <v>122164.53</v>
      </c>
      <c r="AH4">
        <v>127217.79</v>
      </c>
      <c r="AI4">
        <v>5053.26</v>
      </c>
      <c r="AJ4">
        <v>122727.03</v>
      </c>
      <c r="AL4">
        <v>-562.5</v>
      </c>
      <c r="AM4">
        <v>-1873</v>
      </c>
      <c r="AN4">
        <v>1</v>
      </c>
      <c r="AO4">
        <v>1</v>
      </c>
      <c r="AP4">
        <v>0</v>
      </c>
      <c r="AQ4">
        <v>5000</v>
      </c>
      <c r="AR4">
        <v>0</v>
      </c>
      <c r="AS4">
        <v>31</v>
      </c>
      <c r="AT4">
        <v>5562.5</v>
      </c>
      <c r="AU4">
        <v>-562.5</v>
      </c>
      <c r="AV4">
        <v>509.24</v>
      </c>
      <c r="AW4">
        <v>509.24</v>
      </c>
      <c r="AX4">
        <v>4490.76</v>
      </c>
      <c r="AY4">
        <v>5300.74</v>
      </c>
      <c r="AZ4">
        <v>509.24</v>
      </c>
      <c r="BA4" t="s">
        <v>57</v>
      </c>
      <c r="BB4">
        <v>61536.15</v>
      </c>
    </row>
    <row r="5" spans="1:56" x14ac:dyDescent="0.35">
      <c r="A5">
        <v>187</v>
      </c>
      <c r="B5">
        <v>2</v>
      </c>
      <c r="C5" s="1">
        <v>45809</v>
      </c>
      <c r="D5" s="1">
        <v>45838</v>
      </c>
      <c r="E5" s="23">
        <v>5500</v>
      </c>
      <c r="F5" s="19">
        <v>5562.5</v>
      </c>
      <c r="G5">
        <v>488.45</v>
      </c>
      <c r="H5">
        <v>5011.55</v>
      </c>
      <c r="I5">
        <v>117715.48</v>
      </c>
      <c r="J5" s="21">
        <v>-5074.05</v>
      </c>
      <c r="K5">
        <v>127217.79</v>
      </c>
      <c r="L5">
        <v>10127.31</v>
      </c>
      <c r="M5">
        <v>117090.48</v>
      </c>
      <c r="N5">
        <v>0</v>
      </c>
      <c r="O5">
        <v>0</v>
      </c>
      <c r="P5">
        <v>0</v>
      </c>
      <c r="Q5" t="s">
        <v>56</v>
      </c>
      <c r="R5">
        <v>22</v>
      </c>
      <c r="S5">
        <v>1</v>
      </c>
      <c r="T5">
        <v>-625</v>
      </c>
      <c r="X5">
        <v>-625</v>
      </c>
      <c r="Y5">
        <v>123000</v>
      </c>
      <c r="Z5">
        <v>-5300.74</v>
      </c>
      <c r="AB5">
        <v>116616.31</v>
      </c>
      <c r="AC5">
        <v>127217.79</v>
      </c>
      <c r="AD5">
        <v>10601.48</v>
      </c>
      <c r="AE5">
        <v>117715.48</v>
      </c>
      <c r="AF5">
        <v>-1099.17</v>
      </c>
      <c r="AG5">
        <v>117090.48</v>
      </c>
      <c r="AH5">
        <v>127217.79</v>
      </c>
      <c r="AI5">
        <v>10127.31</v>
      </c>
      <c r="AJ5">
        <v>117715.48</v>
      </c>
      <c r="AL5">
        <v>-625</v>
      </c>
      <c r="AM5">
        <v>-1873</v>
      </c>
      <c r="AN5">
        <v>1</v>
      </c>
      <c r="AO5">
        <v>1</v>
      </c>
      <c r="AP5">
        <v>0</v>
      </c>
      <c r="AQ5">
        <v>5500</v>
      </c>
      <c r="AR5">
        <v>0</v>
      </c>
      <c r="AS5">
        <v>30</v>
      </c>
      <c r="AT5">
        <v>5562.5</v>
      </c>
      <c r="AU5">
        <v>-62.5</v>
      </c>
      <c r="AV5">
        <v>488.45</v>
      </c>
      <c r="AW5">
        <v>488.45</v>
      </c>
      <c r="AX5">
        <v>5011.55</v>
      </c>
      <c r="AY5">
        <v>5300.74</v>
      </c>
      <c r="AZ5">
        <v>488.45</v>
      </c>
      <c r="BA5" t="s">
        <v>57</v>
      </c>
      <c r="BB5">
        <v>61792.55</v>
      </c>
      <c r="BC5" s="2">
        <v>0.1</v>
      </c>
      <c r="BD5" s="2">
        <v>0.1</v>
      </c>
    </row>
    <row r="6" spans="1:56" x14ac:dyDescent="0.35">
      <c r="A6">
        <v>187</v>
      </c>
      <c r="B6">
        <v>3</v>
      </c>
      <c r="C6" s="1">
        <v>45839</v>
      </c>
      <c r="D6" s="1">
        <v>45869</v>
      </c>
      <c r="E6" s="23">
        <v>5500</v>
      </c>
      <c r="F6" s="19">
        <v>5562.5</v>
      </c>
      <c r="G6">
        <v>467.56</v>
      </c>
      <c r="H6">
        <v>5032.4399999999996</v>
      </c>
      <c r="I6" s="17">
        <v>112683.04</v>
      </c>
      <c r="J6" s="21">
        <v>-5094.9399999999996</v>
      </c>
      <c r="K6">
        <v>127217.79</v>
      </c>
      <c r="L6">
        <v>15222.25</v>
      </c>
      <c r="M6">
        <v>111995.54</v>
      </c>
      <c r="N6">
        <v>0</v>
      </c>
      <c r="O6">
        <v>0</v>
      </c>
      <c r="P6">
        <v>0</v>
      </c>
      <c r="Q6" t="s">
        <v>56</v>
      </c>
      <c r="R6">
        <v>21</v>
      </c>
      <c r="S6">
        <v>1</v>
      </c>
      <c r="T6">
        <v>-687.5</v>
      </c>
      <c r="X6">
        <v>-687.5</v>
      </c>
      <c r="Y6">
        <v>117500</v>
      </c>
      <c r="Z6">
        <v>-5300.74</v>
      </c>
      <c r="AB6">
        <v>111315.57</v>
      </c>
      <c r="AC6">
        <v>127217.79</v>
      </c>
      <c r="AD6">
        <v>15902.22</v>
      </c>
      <c r="AE6">
        <v>112683.04</v>
      </c>
      <c r="AF6">
        <v>-1367.47</v>
      </c>
      <c r="AG6">
        <v>111995.54</v>
      </c>
      <c r="AH6">
        <v>127217.79</v>
      </c>
      <c r="AI6">
        <v>15222.25</v>
      </c>
      <c r="AJ6">
        <v>112683.04</v>
      </c>
      <c r="AL6">
        <v>-687.5</v>
      </c>
      <c r="AM6">
        <v>-1875</v>
      </c>
      <c r="AN6">
        <v>1</v>
      </c>
      <c r="AO6">
        <v>1</v>
      </c>
      <c r="AP6">
        <v>0</v>
      </c>
      <c r="AQ6">
        <v>5500</v>
      </c>
      <c r="AR6">
        <v>0</v>
      </c>
      <c r="AS6">
        <v>31</v>
      </c>
      <c r="AT6">
        <v>5562.5</v>
      </c>
      <c r="AU6">
        <v>-62.5</v>
      </c>
      <c r="AV6">
        <v>467.56</v>
      </c>
      <c r="AW6">
        <v>467.56</v>
      </c>
      <c r="AX6">
        <v>5032.4399999999996</v>
      </c>
      <c r="AY6">
        <v>5300.74</v>
      </c>
      <c r="AZ6">
        <v>467.56</v>
      </c>
      <c r="BA6" t="s">
        <v>57</v>
      </c>
      <c r="BB6">
        <v>62050.01</v>
      </c>
    </row>
    <row r="7" spans="1:56" s="24" customFormat="1" x14ac:dyDescent="0.35"/>
    <row r="8" spans="1:56" x14ac:dyDescent="0.35">
      <c r="A8">
        <f t="shared" ref="A8:AY8" si="0">SUM(A4:A6)</f>
        <v>561</v>
      </c>
      <c r="B8">
        <f t="shared" si="0"/>
        <v>6</v>
      </c>
      <c r="C8">
        <f t="shared" si="0"/>
        <v>137426</v>
      </c>
      <c r="D8">
        <f t="shared" si="0"/>
        <v>137515</v>
      </c>
      <c r="E8" s="23">
        <f t="shared" si="0"/>
        <v>16000</v>
      </c>
      <c r="F8" s="19">
        <f t="shared" si="0"/>
        <v>16687.5</v>
      </c>
      <c r="G8">
        <f t="shared" si="0"/>
        <v>1465.25</v>
      </c>
      <c r="H8">
        <f t="shared" si="0"/>
        <v>14534.75</v>
      </c>
      <c r="I8">
        <f t="shared" si="0"/>
        <v>353125.55</v>
      </c>
      <c r="J8" s="21">
        <f>SUM(J4:J6)</f>
        <v>-15222.25</v>
      </c>
      <c r="K8">
        <f t="shared" si="0"/>
        <v>381653.37</v>
      </c>
      <c r="L8">
        <f t="shared" si="0"/>
        <v>30402.82</v>
      </c>
      <c r="M8">
        <f t="shared" si="0"/>
        <v>351250.55</v>
      </c>
      <c r="N8">
        <f t="shared" si="0"/>
        <v>0</v>
      </c>
      <c r="O8">
        <f t="shared" si="0"/>
        <v>0</v>
      </c>
      <c r="P8">
        <f t="shared" si="0"/>
        <v>0</v>
      </c>
      <c r="Q8">
        <f t="shared" si="0"/>
        <v>0</v>
      </c>
      <c r="R8">
        <f t="shared" si="0"/>
        <v>66</v>
      </c>
      <c r="S8">
        <f t="shared" si="0"/>
        <v>3</v>
      </c>
      <c r="T8">
        <f t="shared" si="0"/>
        <v>-1875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-1875</v>
      </c>
      <c r="Y8">
        <f t="shared" si="0"/>
        <v>369000</v>
      </c>
      <c r="Z8">
        <f t="shared" si="0"/>
        <v>-15902.22</v>
      </c>
      <c r="AA8">
        <f t="shared" si="0"/>
        <v>0</v>
      </c>
      <c r="AB8">
        <f t="shared" si="0"/>
        <v>349848.93</v>
      </c>
      <c r="AC8">
        <f t="shared" si="0"/>
        <v>381653.37</v>
      </c>
      <c r="AD8">
        <f t="shared" si="0"/>
        <v>31804.44</v>
      </c>
      <c r="AE8">
        <f t="shared" si="0"/>
        <v>353125.55</v>
      </c>
      <c r="AF8">
        <f t="shared" si="0"/>
        <v>-3276.62</v>
      </c>
      <c r="AG8">
        <f t="shared" si="0"/>
        <v>351250.55</v>
      </c>
      <c r="AH8">
        <f t="shared" si="0"/>
        <v>381653.37</v>
      </c>
      <c r="AI8">
        <f t="shared" si="0"/>
        <v>30402.82</v>
      </c>
      <c r="AJ8">
        <f t="shared" si="0"/>
        <v>353125.55</v>
      </c>
      <c r="AK8">
        <f t="shared" si="0"/>
        <v>0</v>
      </c>
      <c r="AL8">
        <f t="shared" si="0"/>
        <v>-1875</v>
      </c>
      <c r="AM8">
        <f t="shared" si="0"/>
        <v>-5621</v>
      </c>
      <c r="AN8">
        <f t="shared" si="0"/>
        <v>3</v>
      </c>
      <c r="AO8">
        <f t="shared" si="0"/>
        <v>3</v>
      </c>
      <c r="AP8">
        <f t="shared" si="0"/>
        <v>0</v>
      </c>
      <c r="AQ8">
        <f t="shared" si="0"/>
        <v>16000</v>
      </c>
      <c r="AR8">
        <f t="shared" si="0"/>
        <v>0</v>
      </c>
      <c r="AS8">
        <f t="shared" si="0"/>
        <v>92</v>
      </c>
      <c r="AT8">
        <f t="shared" si="0"/>
        <v>16687.5</v>
      </c>
      <c r="AU8">
        <f t="shared" si="0"/>
        <v>-687.5</v>
      </c>
      <c r="AV8">
        <f t="shared" si="0"/>
        <v>1465.25</v>
      </c>
      <c r="AW8">
        <f t="shared" si="0"/>
        <v>1465.25</v>
      </c>
      <c r="AX8">
        <f t="shared" si="0"/>
        <v>14534.75</v>
      </c>
      <c r="AY8">
        <f t="shared" si="0"/>
        <v>15902.22</v>
      </c>
      <c r="AZ8">
        <f>SUM(AZ4:AZ6)</f>
        <v>1465.25</v>
      </c>
      <c r="BA8">
        <f t="shared" ref="BA8:BD8" si="1">SUM(BA4:BA6)</f>
        <v>0</v>
      </c>
      <c r="BB8">
        <f t="shared" si="1"/>
        <v>185378.71000000002</v>
      </c>
      <c r="BC8">
        <f t="shared" si="1"/>
        <v>0.1</v>
      </c>
      <c r="BD8">
        <f t="shared" si="1"/>
        <v>0.1</v>
      </c>
    </row>
    <row r="11" spans="1:56" x14ac:dyDescent="0.35">
      <c r="A11" s="7" t="s">
        <v>79</v>
      </c>
    </row>
    <row r="12" spans="1:56" x14ac:dyDescent="0.35">
      <c r="B12" t="s">
        <v>67</v>
      </c>
      <c r="C12" t="s">
        <v>68</v>
      </c>
      <c r="D12" t="s">
        <v>69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70</v>
      </c>
      <c r="K12" t="s">
        <v>71</v>
      </c>
      <c r="L12" t="s">
        <v>72</v>
      </c>
      <c r="M12" t="s">
        <v>73</v>
      </c>
      <c r="N12" t="s">
        <v>74</v>
      </c>
    </row>
    <row r="13" spans="1:56" x14ac:dyDescent="0.35">
      <c r="B13">
        <v>0</v>
      </c>
      <c r="C13" s="1">
        <v>45778</v>
      </c>
      <c r="D13" s="1">
        <v>45808</v>
      </c>
      <c r="E13">
        <v>0</v>
      </c>
      <c r="F13">
        <v>0</v>
      </c>
      <c r="G13">
        <v>0</v>
      </c>
      <c r="H13">
        <v>0</v>
      </c>
      <c r="I13" s="12">
        <v>123775.4</v>
      </c>
      <c r="J13" s="3">
        <v>123775.4</v>
      </c>
      <c r="K13" s="8">
        <v>123775.4</v>
      </c>
      <c r="L13">
        <v>0</v>
      </c>
      <c r="M13" t="s">
        <v>75</v>
      </c>
    </row>
    <row r="14" spans="1:56" x14ac:dyDescent="0.35">
      <c r="B14">
        <v>1</v>
      </c>
      <c r="C14" s="1">
        <v>45778</v>
      </c>
      <c r="D14" s="1">
        <v>45808</v>
      </c>
      <c r="E14" s="10">
        <v>5000</v>
      </c>
      <c r="F14" s="13">
        <v>5416.67</v>
      </c>
      <c r="G14">
        <v>494.9</v>
      </c>
      <c r="H14" s="3">
        <v>4505.1000000000004</v>
      </c>
      <c r="I14" s="3">
        <v>119270.3</v>
      </c>
      <c r="J14" s="9">
        <v>-4921.7700000000004</v>
      </c>
      <c r="K14" s="3">
        <v>118853.63</v>
      </c>
      <c r="L14">
        <v>-416.67</v>
      </c>
      <c r="M14" t="s">
        <v>76</v>
      </c>
    </row>
    <row r="15" spans="1:56" x14ac:dyDescent="0.35">
      <c r="B15">
        <v>2</v>
      </c>
      <c r="C15" s="1">
        <v>45809</v>
      </c>
      <c r="D15" s="1">
        <v>45838</v>
      </c>
      <c r="E15" s="10">
        <v>5000</v>
      </c>
      <c r="F15" s="13">
        <v>5416.67</v>
      </c>
      <c r="G15">
        <v>476.13</v>
      </c>
      <c r="H15" s="3">
        <v>4523.87</v>
      </c>
      <c r="I15" s="3">
        <v>114746.43</v>
      </c>
      <c r="J15" s="9">
        <v>-4940.54</v>
      </c>
      <c r="K15" s="3">
        <v>113913.09</v>
      </c>
      <c r="L15">
        <v>-833.34</v>
      </c>
      <c r="M15" t="s">
        <v>77</v>
      </c>
    </row>
    <row r="16" spans="1:56" x14ac:dyDescent="0.35">
      <c r="B16">
        <v>3</v>
      </c>
      <c r="C16" s="1">
        <v>45839</v>
      </c>
      <c r="D16" s="1">
        <v>45869</v>
      </c>
      <c r="E16" s="10">
        <v>5000</v>
      </c>
      <c r="F16" s="13">
        <v>5416.67</v>
      </c>
      <c r="G16">
        <v>457.28</v>
      </c>
      <c r="H16" s="3">
        <v>4542.72</v>
      </c>
      <c r="I16" s="3">
        <v>110203.71</v>
      </c>
      <c r="J16" s="9">
        <v>-4959.3900000000003</v>
      </c>
      <c r="K16" s="3">
        <v>108953.7</v>
      </c>
      <c r="L16" s="3">
        <v>-1250.01</v>
      </c>
      <c r="M16" t="s">
        <v>78</v>
      </c>
    </row>
    <row r="17" spans="1:13" s="24" customFormat="1" x14ac:dyDescent="0.35">
      <c r="D17" s="25"/>
      <c r="E17" s="25"/>
      <c r="F17" s="26"/>
      <c r="G17" s="26"/>
      <c r="I17" s="26"/>
      <c r="J17" s="26"/>
      <c r="K17" s="26"/>
      <c r="L17" s="26"/>
      <c r="M17" s="26"/>
    </row>
    <row r="18" spans="1:13" x14ac:dyDescent="0.35">
      <c r="E18" s="10">
        <f>SUM(E14:E16)</f>
        <v>15000</v>
      </c>
      <c r="F18" s="13">
        <f>SUM(F14:F16)</f>
        <v>16250.01</v>
      </c>
      <c r="G18" s="3">
        <f>SUM(G14:G16)</f>
        <v>1428.31</v>
      </c>
      <c r="H18" s="3">
        <f>SUM(H14:H16)</f>
        <v>13571.690000000002</v>
      </c>
      <c r="I18" s="11">
        <f>I13-I16</f>
        <v>13571.689999999988</v>
      </c>
      <c r="J18" s="9">
        <f>SUM(J14:J16)</f>
        <v>-14821.7</v>
      </c>
      <c r="K18" s="3">
        <f>SUM(K14:K16)</f>
        <v>341720.42</v>
      </c>
      <c r="L18" s="3">
        <f>SUM(L14:L16)</f>
        <v>-2500.02</v>
      </c>
    </row>
    <row r="23" spans="1:13" x14ac:dyDescent="0.35">
      <c r="A23" s="7" t="s">
        <v>81</v>
      </c>
    </row>
    <row r="24" spans="1:13" x14ac:dyDescent="0.35">
      <c r="C24" s="5"/>
      <c r="D24" s="5"/>
      <c r="E24" s="6" t="s">
        <v>60</v>
      </c>
      <c r="F24" s="5"/>
      <c r="G24" s="8">
        <v>123775.4</v>
      </c>
      <c r="H24" s="5" t="s">
        <v>61</v>
      </c>
      <c r="I24" s="5"/>
      <c r="K24" t="s">
        <v>58</v>
      </c>
    </row>
    <row r="25" spans="1:13" x14ac:dyDescent="0.35">
      <c r="C25" s="5"/>
      <c r="D25" s="5"/>
      <c r="E25" s="6" t="s">
        <v>62</v>
      </c>
      <c r="F25" s="9">
        <v>14821.7</v>
      </c>
      <c r="G25" s="5"/>
      <c r="H25" s="5" t="s">
        <v>61</v>
      </c>
      <c r="I25" s="5"/>
      <c r="K25" t="s">
        <v>59</v>
      </c>
    </row>
    <row r="26" spans="1:13" x14ac:dyDescent="0.35">
      <c r="C26" s="5"/>
      <c r="D26" s="5"/>
      <c r="E26" s="6" t="s">
        <v>63</v>
      </c>
      <c r="F26" s="10">
        <v>15000</v>
      </c>
      <c r="G26" s="5"/>
      <c r="H26" s="5" t="s">
        <v>61</v>
      </c>
      <c r="I26" s="5"/>
      <c r="K26" t="s">
        <v>82</v>
      </c>
    </row>
    <row r="27" spans="1:13" x14ac:dyDescent="0.35">
      <c r="C27" s="5"/>
      <c r="D27" s="5"/>
      <c r="E27" s="6" t="s">
        <v>64</v>
      </c>
      <c r="F27" s="5"/>
      <c r="G27" s="11">
        <v>13571.69</v>
      </c>
      <c r="H27" s="5" t="s">
        <v>61</v>
      </c>
      <c r="I27" s="5"/>
    </row>
    <row r="28" spans="1:13" x14ac:dyDescent="0.35">
      <c r="C28" s="5"/>
      <c r="D28" s="5"/>
      <c r="E28" s="6" t="s">
        <v>64</v>
      </c>
      <c r="F28" s="12">
        <v>123775.4</v>
      </c>
      <c r="G28" s="5"/>
      <c r="H28" s="5" t="s">
        <v>61</v>
      </c>
      <c r="I28" s="5"/>
    </row>
    <row r="29" spans="1:13" x14ac:dyDescent="0.35">
      <c r="C29" s="5"/>
      <c r="D29" s="5"/>
      <c r="E29" s="6" t="s">
        <v>65</v>
      </c>
      <c r="F29" s="5"/>
      <c r="G29" s="13">
        <v>16250.01</v>
      </c>
      <c r="H29" s="5" t="s">
        <v>61</v>
      </c>
      <c r="I29" s="5"/>
    </row>
    <row r="30" spans="1:13" x14ac:dyDescent="0.35">
      <c r="E30" s="4" t="s">
        <v>60</v>
      </c>
      <c r="F30" s="14">
        <f>M3</f>
        <v>127217.79</v>
      </c>
      <c r="H30" t="s">
        <v>66</v>
      </c>
    </row>
    <row r="31" spans="1:13" x14ac:dyDescent="0.35">
      <c r="E31" s="4" t="s">
        <v>64</v>
      </c>
      <c r="G31" s="16">
        <v>112683.04</v>
      </c>
      <c r="H31" t="s">
        <v>66</v>
      </c>
    </row>
    <row r="32" spans="1:13" x14ac:dyDescent="0.35">
      <c r="E32" s="4" t="s">
        <v>65</v>
      </c>
      <c r="F32" s="18">
        <v>16687.5</v>
      </c>
      <c r="H32" t="s">
        <v>66</v>
      </c>
    </row>
    <row r="33" spans="5:8" x14ac:dyDescent="0.35">
      <c r="E33" s="4" t="s">
        <v>62</v>
      </c>
      <c r="G33" s="20">
        <v>15222.25</v>
      </c>
      <c r="H33" t="s">
        <v>66</v>
      </c>
    </row>
    <row r="34" spans="5:8" x14ac:dyDescent="0.35">
      <c r="E34" s="4" t="s">
        <v>63</v>
      </c>
      <c r="G34" s="22">
        <v>16000</v>
      </c>
      <c r="H3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NetLease True Up Tie 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Becca Barfuss</cp:lastModifiedBy>
  <dcterms:created xsi:type="dcterms:W3CDTF">2026-01-09T17:40:10Z</dcterms:created>
  <dcterms:modified xsi:type="dcterms:W3CDTF">2026-01-09T17:41:11Z</dcterms:modified>
</cp:coreProperties>
</file>